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ОШ 2025-2026\07.10.2025. ШЭ РОШ по татарскому языу\"/>
    </mc:Choice>
  </mc:AlternateContent>
  <bookViews>
    <workbookView xWindow="0" yWindow="0" windowWidth="28800" windowHeight="11535"/>
  </bookViews>
  <sheets>
    <sheet name="2 ЛИНИЯ - (7-11 кл)" sheetId="25" r:id="rId1"/>
    <sheet name="Лист1" sheetId="26" r:id="rId2"/>
  </sheets>
  <definedNames>
    <definedName name="closed" localSheetId="0">#REF!</definedName>
    <definedName name="closed">#REF!</definedName>
    <definedName name="location" localSheetId="0">#REF!</definedName>
    <definedName name="location">#REF!</definedName>
    <definedName name="school_type" localSheetId="0">#REF!</definedName>
    <definedName name="school_type">#REF!</definedName>
  </definedNames>
  <calcPr calcId="152511"/>
</workbook>
</file>

<file path=xl/calcChain.xml><?xml version="1.0" encoding="utf-8"?>
<calcChain xmlns="http://schemas.openxmlformats.org/spreadsheetml/2006/main">
  <c r="I29" i="25" l="1"/>
  <c r="J29" i="25" s="1"/>
  <c r="I30" i="25"/>
  <c r="J30" i="25" s="1"/>
  <c r="I23" i="25"/>
  <c r="J23" i="25" s="1"/>
  <c r="I24" i="25"/>
  <c r="J24" i="25" s="1"/>
  <c r="I25" i="25"/>
  <c r="J25" i="25" s="1"/>
  <c r="I26" i="25"/>
  <c r="J26" i="25" s="1"/>
  <c r="I16" i="25"/>
  <c r="J16" i="25" s="1"/>
  <c r="I17" i="25"/>
  <c r="J17" i="25" s="1"/>
  <c r="I18" i="25"/>
  <c r="J18" i="25" s="1"/>
  <c r="I19" i="25"/>
  <c r="J19" i="25" s="1"/>
  <c r="I11" i="25"/>
  <c r="J11" i="25" s="1"/>
  <c r="I12" i="25"/>
  <c r="J12" i="25" s="1"/>
  <c r="I13" i="25"/>
  <c r="J13" i="25" s="1"/>
  <c r="I35" i="25" l="1"/>
  <c r="I34" i="25"/>
  <c r="I33" i="25"/>
  <c r="I22" i="25"/>
  <c r="I10" i="25"/>
  <c r="I9" i="25"/>
  <c r="J9" i="25" l="1"/>
  <c r="J10" i="25"/>
  <c r="J22" i="25"/>
  <c r="J33" i="25"/>
  <c r="J34" i="25"/>
  <c r="J35" i="25"/>
  <c r="K35" i="25"/>
  <c r="K6" i="25" l="1"/>
  <c r="J6" i="25"/>
  <c r="L29" i="25"/>
  <c r="L30" i="25"/>
  <c r="K30" i="25"/>
  <c r="K29" i="25"/>
  <c r="K22" i="25"/>
  <c r="I6" i="25"/>
  <c r="K23" i="25"/>
  <c r="K26" i="25"/>
  <c r="K25" i="25"/>
  <c r="K24" i="25"/>
  <c r="H6" i="25"/>
  <c r="L18" i="25" s="1"/>
  <c r="K18" i="25"/>
  <c r="K19" i="25"/>
  <c r="K16" i="25"/>
  <c r="K17" i="25"/>
  <c r="G6" i="25"/>
  <c r="K11" i="25"/>
  <c r="K12" i="25"/>
  <c r="K13" i="25"/>
  <c r="K34" i="25"/>
  <c r="K10" i="25"/>
  <c r="L35" i="25"/>
  <c r="K9" i="25"/>
  <c r="K33" i="25"/>
  <c r="L33" i="25"/>
  <c r="L23" i="25" l="1"/>
  <c r="L22" i="25"/>
  <c r="L34" i="25"/>
  <c r="L25" i="25"/>
  <c r="L26" i="25"/>
  <c r="L24" i="25"/>
  <c r="L16" i="25"/>
  <c r="L17" i="25"/>
  <c r="L19" i="25"/>
  <c r="L12" i="25"/>
  <c r="L13" i="25"/>
  <c r="L9" i="25"/>
  <c r="L11" i="25"/>
  <c r="L10" i="25"/>
</calcChain>
</file>

<file path=xl/sharedStrings.xml><?xml version="1.0" encoding="utf-8"?>
<sst xmlns="http://schemas.openxmlformats.org/spreadsheetml/2006/main" count="165" uniqueCount="65">
  <si>
    <t>Предмет олимпиады:</t>
  </si>
  <si>
    <t>Этап:</t>
  </si>
  <si>
    <t>Класс</t>
  </si>
  <si>
    <t>№ п\п</t>
  </si>
  <si>
    <t>Дата проведения</t>
  </si>
  <si>
    <t xml:space="preserve">Сокращенное наименование образовательной организации </t>
  </si>
  <si>
    <t>Класс обучения</t>
  </si>
  <si>
    <t>Школьный этап</t>
  </si>
  <si>
    <t>7-11-е классы</t>
  </si>
  <si>
    <t>Наименование ОУ</t>
  </si>
  <si>
    <t>Ф.И.О. участника</t>
  </si>
  <si>
    <t>Ф.И.О. наставника</t>
  </si>
  <si>
    <t>Субъект</t>
  </si>
  <si>
    <t>Республика Башкортостан , ГО Г.Октябрьский</t>
  </si>
  <si>
    <t xml:space="preserve">Количество баллов </t>
  </si>
  <si>
    <t>Доля в % от максим. количества баллов</t>
  </si>
  <si>
    <t>Рейтинг</t>
  </si>
  <si>
    <t>Статус (победитель/призер/участник)</t>
  </si>
  <si>
    <t>Max балл за олимпиаду:</t>
  </si>
  <si>
    <t>7кл</t>
  </si>
  <si>
    <t>8кл</t>
  </si>
  <si>
    <t>9кл</t>
  </si>
  <si>
    <t>10кл</t>
  </si>
  <si>
    <t>11кл</t>
  </si>
  <si>
    <t>Max балл участника:</t>
  </si>
  <si>
    <t>Викторина</t>
  </si>
  <si>
    <r>
      <t xml:space="preserve">Родной (татарскому) язык и литературе - </t>
    </r>
    <r>
      <rPr>
        <b/>
        <sz val="14"/>
        <color indexed="49"/>
        <rFont val="Times New Roman"/>
        <family val="1"/>
        <charset val="204"/>
      </rPr>
      <t>2 ЛИНИЯ</t>
    </r>
  </si>
  <si>
    <t xml:space="preserve">Диалог </t>
  </si>
  <si>
    <t>НЕ УДАЛЯТЬ</t>
  </si>
  <si>
    <t>МБОУ ТГ№11</t>
  </si>
  <si>
    <t>Хадиева Ясина Айдаровна</t>
  </si>
  <si>
    <t>Алехина Милана Алексеевна</t>
  </si>
  <si>
    <t>МБОУ ТГ№ 11</t>
  </si>
  <si>
    <t>Фатихова Эльнара Руслановна</t>
  </si>
  <si>
    <t>Сахабутдинова Ильгиза Шариповна</t>
  </si>
  <si>
    <t>Закирова Алина Альбертовна</t>
  </si>
  <si>
    <t>Даутов Ильяс Артурович</t>
  </si>
  <si>
    <t>Гильмутянов Тимур Ирекович</t>
  </si>
  <si>
    <t>8 Б</t>
  </si>
  <si>
    <t>8 А</t>
  </si>
  <si>
    <t>МБОУ ТГ №11</t>
  </si>
  <si>
    <t>7 Б</t>
  </si>
  <si>
    <t>7 А</t>
  </si>
  <si>
    <t>6А</t>
  </si>
  <si>
    <t>Досумбетова Азалия Алмазовна</t>
  </si>
  <si>
    <t>Шарафутдинов Данислам Ильшатович</t>
  </si>
  <si>
    <t xml:space="preserve">Фатихова Эльвина Руслановна </t>
  </si>
  <si>
    <t>Гибадуллина Вилена Тагировна</t>
  </si>
  <si>
    <t>Хадиев Саим Айдарович</t>
  </si>
  <si>
    <t>9 А</t>
  </si>
  <si>
    <t>9 Б</t>
  </si>
  <si>
    <t>9А</t>
  </si>
  <si>
    <t>Халиуллин Тимур Ильдусович</t>
  </si>
  <si>
    <t>Исрафилова Илида Ильнуровна</t>
  </si>
  <si>
    <t>Маннанов Ильнур Ильгамович</t>
  </si>
  <si>
    <t>МБОУ ТГ№ 12</t>
  </si>
  <si>
    <t xml:space="preserve">Протокол школьного этапа олимпиады 
по родном(татарскому) языку и литературе (2 ЛИНИЯ) в 7-11-х классах в 2025-2026 учебном году </t>
  </si>
  <si>
    <t>07.10.2025г.</t>
  </si>
  <si>
    <t>Муниципальное бюджетное общеобразовательное учреждение Татарская гимназия №11 имени Героя Советского Союза Шакирьяна Юсуповича Гатиатуллина городского округа город Октябрьский Республики Башкортостан</t>
  </si>
  <si>
    <t>Председатель комиссии                               Валеева А.А.</t>
  </si>
  <si>
    <t xml:space="preserve">                                                                  Нуриева Г.М.</t>
  </si>
  <si>
    <t xml:space="preserve">                                                                  Мугинова Л.М.</t>
  </si>
  <si>
    <t xml:space="preserve">Члены комиссии                                           Сахабутдинова И.Ш.                       </t>
  </si>
  <si>
    <t>Даутова Аделина  Артуровна</t>
  </si>
  <si>
    <t>Каримов Данил 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</si>
</sst>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0"/>
      <name val="Arial Cyr"/>
      <charset val="204"/>
    </font>
    <font>
      <b/>
      <sz val="14"/>
      <color indexed="4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/>
    <xf numFmtId="0" fontId="3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/>
    <xf numFmtId="0" fontId="4" fillId="4" borderId="1" xfId="0" applyFont="1" applyFill="1" applyBorder="1" applyAlignment="1">
      <alignment horizontal="center" vertical="top"/>
    </xf>
    <xf numFmtId="0" fontId="3" fillId="0" borderId="1" xfId="3" applyFont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/>
    <xf numFmtId="9" fontId="3" fillId="0" borderId="1" xfId="2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5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Акцент1" xfId="1" builtinId="29" customBuiltin="1"/>
    <cellStyle name="Гиперссылка" xfId="3" builtinId="8"/>
    <cellStyle name="Обычный" xfId="0" builtinId="0"/>
    <cellStyle name="Процентный" xfId="2" builtinId="5"/>
    <cellStyle name="Процентный 2" xfId="4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C1" zoomScale="70" zoomScaleNormal="70" workbookViewId="0">
      <selection activeCell="I8" sqref="I8"/>
    </sheetView>
  </sheetViews>
  <sheetFormatPr defaultRowHeight="12.75" x14ac:dyDescent="0.2"/>
  <cols>
    <col min="1" max="1" width="6.28515625" customWidth="1"/>
    <col min="2" max="2" width="35.28515625" style="15" customWidth="1"/>
    <col min="3" max="3" width="45" customWidth="1"/>
    <col min="4" max="4" width="35.5703125" customWidth="1"/>
    <col min="5" max="5" width="15.42578125" customWidth="1"/>
    <col min="6" max="6" width="12.28515625" style="18" customWidth="1"/>
    <col min="7" max="8" width="19.5703125" style="18" customWidth="1"/>
    <col min="9" max="9" width="12.28515625" style="18" customWidth="1"/>
    <col min="10" max="10" width="16.28515625" style="18" customWidth="1"/>
    <col min="11" max="11" width="21.140625" style="18" customWidth="1"/>
    <col min="12" max="12" width="16.7109375" customWidth="1"/>
    <col min="13" max="13" width="45.7109375" bestFit="1" customWidth="1"/>
  </cols>
  <sheetData>
    <row r="1" spans="1:13" ht="38.25" customHeight="1" x14ac:dyDescent="0.3">
      <c r="A1" s="3"/>
      <c r="B1" s="46" t="s">
        <v>56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8.75" x14ac:dyDescent="0.3">
      <c r="A2" s="4"/>
      <c r="B2" s="1"/>
      <c r="C2" s="2"/>
      <c r="D2" s="3"/>
      <c r="E2" s="3"/>
      <c r="F2" s="32"/>
      <c r="G2" s="20" t="s">
        <v>19</v>
      </c>
      <c r="H2" s="20" t="s">
        <v>20</v>
      </c>
      <c r="I2" s="20" t="s">
        <v>21</v>
      </c>
      <c r="J2" s="20" t="s">
        <v>22</v>
      </c>
      <c r="K2" s="20" t="s">
        <v>23</v>
      </c>
      <c r="L2" s="3"/>
    </row>
    <row r="3" spans="1:13" ht="18.75" x14ac:dyDescent="0.3">
      <c r="A3" s="4" t="s">
        <v>0</v>
      </c>
      <c r="B3" s="9"/>
      <c r="C3" s="39" t="s">
        <v>26</v>
      </c>
      <c r="D3" s="10"/>
      <c r="E3" s="10"/>
      <c r="F3" s="19" t="s">
        <v>18</v>
      </c>
      <c r="G3" s="22">
        <v>40</v>
      </c>
      <c r="H3" s="22">
        <v>40</v>
      </c>
      <c r="I3" s="22">
        <v>40</v>
      </c>
      <c r="J3" s="22">
        <v>40</v>
      </c>
      <c r="K3" s="22">
        <v>40</v>
      </c>
      <c r="L3" s="10"/>
    </row>
    <row r="4" spans="1:13" ht="18.75" x14ac:dyDescent="0.3">
      <c r="A4" s="4" t="s">
        <v>12</v>
      </c>
      <c r="B4" s="9"/>
      <c r="C4" s="4" t="s">
        <v>13</v>
      </c>
      <c r="D4" s="10"/>
      <c r="E4" s="10"/>
      <c r="F4" s="2"/>
      <c r="G4" s="2"/>
      <c r="H4" s="2"/>
      <c r="I4" s="2"/>
      <c r="J4" s="2"/>
      <c r="K4" s="2"/>
      <c r="L4" s="10"/>
    </row>
    <row r="5" spans="1:13" ht="18.75" x14ac:dyDescent="0.3">
      <c r="A5" s="4" t="s">
        <v>1</v>
      </c>
      <c r="B5" s="9"/>
      <c r="C5" s="2" t="s">
        <v>7</v>
      </c>
      <c r="D5" s="10"/>
      <c r="E5" s="23"/>
      <c r="F5" s="21" t="s">
        <v>24</v>
      </c>
      <c r="G5" s="22">
        <v>31</v>
      </c>
      <c r="H5" s="22">
        <v>34</v>
      </c>
      <c r="I5" s="22">
        <v>39</v>
      </c>
      <c r="J5" s="22">
        <v>15</v>
      </c>
      <c r="K5" s="22">
        <v>40</v>
      </c>
      <c r="L5" s="10"/>
    </row>
    <row r="6" spans="1:13" ht="18.75" x14ac:dyDescent="0.3">
      <c r="A6" s="4" t="s">
        <v>2</v>
      </c>
      <c r="B6" s="9"/>
      <c r="C6" s="2" t="s">
        <v>8</v>
      </c>
      <c r="D6" s="10"/>
      <c r="E6" s="10"/>
      <c r="F6" s="2"/>
      <c r="G6" s="2" t="str">
        <f>IF(G5*100/G3&gt;=50,"победитель","участник")</f>
        <v>победитель</v>
      </c>
      <c r="H6" s="2" t="str">
        <f>IF(H5*100/H3&gt;=50,"победитель","участник")</f>
        <v>победитель</v>
      </c>
      <c r="I6" s="2" t="str">
        <f t="shared" ref="I6:K6" si="0">IF(I5*100/I3&gt;=50,"победитель","участник")</f>
        <v>победитель</v>
      </c>
      <c r="J6" s="2" t="str">
        <f t="shared" si="0"/>
        <v>участник</v>
      </c>
      <c r="K6" s="2" t="str">
        <f t="shared" si="0"/>
        <v>победитель</v>
      </c>
      <c r="L6" s="10"/>
    </row>
    <row r="7" spans="1:13" ht="18.75" x14ac:dyDescent="0.3">
      <c r="A7" s="7" t="s">
        <v>4</v>
      </c>
      <c r="B7" s="9"/>
      <c r="C7" s="5" t="s">
        <v>57</v>
      </c>
      <c r="D7" s="10"/>
      <c r="E7" s="10"/>
      <c r="F7" s="2"/>
      <c r="G7" s="2"/>
      <c r="H7" s="2"/>
      <c r="I7" s="2"/>
      <c r="J7" s="2"/>
      <c r="K7" s="2"/>
      <c r="L7" s="10"/>
    </row>
    <row r="8" spans="1:13" ht="75" x14ac:dyDescent="0.2">
      <c r="A8" s="8" t="s">
        <v>3</v>
      </c>
      <c r="B8" s="14" t="s">
        <v>9</v>
      </c>
      <c r="C8" s="33" t="s">
        <v>10</v>
      </c>
      <c r="D8" s="33" t="s">
        <v>5</v>
      </c>
      <c r="E8" s="33" t="s">
        <v>6</v>
      </c>
      <c r="F8" s="40" t="s">
        <v>25</v>
      </c>
      <c r="G8" s="40" t="s">
        <v>27</v>
      </c>
      <c r="H8" s="41" t="s">
        <v>28</v>
      </c>
      <c r="I8" s="33" t="s">
        <v>14</v>
      </c>
      <c r="J8" s="33" t="s">
        <v>15</v>
      </c>
      <c r="K8" s="33" t="s">
        <v>16</v>
      </c>
      <c r="L8" s="33" t="s">
        <v>17</v>
      </c>
      <c r="M8" s="33" t="s">
        <v>11</v>
      </c>
    </row>
    <row r="9" spans="1:13" s="15" customFormat="1" ht="18.75" x14ac:dyDescent="0.3">
      <c r="A9" s="31">
        <v>1</v>
      </c>
      <c r="B9" s="42" t="s">
        <v>58</v>
      </c>
      <c r="C9" s="29" t="s">
        <v>30</v>
      </c>
      <c r="D9" s="28" t="s">
        <v>32</v>
      </c>
      <c r="E9" s="11" t="s">
        <v>41</v>
      </c>
      <c r="F9" s="17">
        <v>5</v>
      </c>
      <c r="G9" s="17">
        <v>20</v>
      </c>
      <c r="H9" s="17"/>
      <c r="I9" s="17">
        <f t="shared" ref="I9:I10" si="1">SUM(F9:H9)</f>
        <v>25</v>
      </c>
      <c r="J9" s="24">
        <f>IF(I9="","",I9/$G$3)</f>
        <v>0.625</v>
      </c>
      <c r="K9" s="24">
        <f>IF(I9="","",I9/$G$5)</f>
        <v>0.80645161290322576</v>
      </c>
      <c r="L9" s="25" t="str">
        <f>IF(I9="","",IF($G$5=I9,$G$6,IF(J9&gt;=50%,"призер","участник")))</f>
        <v>призер</v>
      </c>
      <c r="M9" s="27" t="s">
        <v>34</v>
      </c>
    </row>
    <row r="10" spans="1:13" s="15" customFormat="1" ht="18.75" x14ac:dyDescent="0.3">
      <c r="A10" s="31">
        <v>2</v>
      </c>
      <c r="B10" s="42" t="s">
        <v>58</v>
      </c>
      <c r="C10" s="28" t="s">
        <v>63</v>
      </c>
      <c r="D10" s="28" t="s">
        <v>32</v>
      </c>
      <c r="E10" s="11" t="s">
        <v>42</v>
      </c>
      <c r="F10" s="17">
        <v>4</v>
      </c>
      <c r="G10" s="17">
        <v>12</v>
      </c>
      <c r="H10" s="17"/>
      <c r="I10" s="17">
        <f t="shared" si="1"/>
        <v>16</v>
      </c>
      <c r="J10" s="24">
        <f t="shared" ref="J10" si="2">IF(I10="","",I10/$G$3)</f>
        <v>0.4</v>
      </c>
      <c r="K10" s="24">
        <f t="shared" ref="K10" si="3">IF(I10="","",I10/$G$5)</f>
        <v>0.5161290322580645</v>
      </c>
      <c r="L10" s="25" t="str">
        <f t="shared" ref="L10" si="4">IF(I10="","",IF($G$5=I10,$G$6,IF(J10&gt;=50%,"призер","участник")))</f>
        <v>участник</v>
      </c>
      <c r="M10" s="27" t="s">
        <v>34</v>
      </c>
    </row>
    <row r="11" spans="1:13" s="15" customFormat="1" ht="18.75" x14ac:dyDescent="0.3">
      <c r="A11" s="31">
        <v>3</v>
      </c>
      <c r="B11" s="42" t="s">
        <v>58</v>
      </c>
      <c r="C11" s="28" t="s">
        <v>31</v>
      </c>
      <c r="D11" s="28" t="s">
        <v>32</v>
      </c>
      <c r="E11" s="11" t="s">
        <v>42</v>
      </c>
      <c r="F11" s="17">
        <v>3</v>
      </c>
      <c r="G11" s="17">
        <v>15</v>
      </c>
      <c r="H11" s="17"/>
      <c r="I11" s="17">
        <f t="shared" ref="I11:I13" si="5">SUM(F11:H11)</f>
        <v>18</v>
      </c>
      <c r="J11" s="24">
        <f t="shared" ref="J11:J13" si="6">IF(I11="","",I11/$G$3)</f>
        <v>0.45</v>
      </c>
      <c r="K11" s="24">
        <f t="shared" ref="K11:K13" si="7">IF(I11="","",I11/$G$5)</f>
        <v>0.58064516129032262</v>
      </c>
      <c r="L11" s="25" t="str">
        <f t="shared" ref="L11:L13" si="8">IF(I11="","",IF($G$5=I11,$G$6,IF(J11&gt;=50%,"призер","участник")))</f>
        <v>участник</v>
      </c>
      <c r="M11" s="27" t="s">
        <v>34</v>
      </c>
    </row>
    <row r="12" spans="1:13" s="15" customFormat="1" ht="18.75" x14ac:dyDescent="0.3">
      <c r="A12" s="31">
        <v>4</v>
      </c>
      <c r="B12" s="42" t="s">
        <v>58</v>
      </c>
      <c r="C12" s="28" t="s">
        <v>33</v>
      </c>
      <c r="D12" s="28" t="s">
        <v>32</v>
      </c>
      <c r="E12" s="11" t="s">
        <v>43</v>
      </c>
      <c r="F12" s="17">
        <v>6</v>
      </c>
      <c r="G12" s="17">
        <v>25</v>
      </c>
      <c r="H12" s="17"/>
      <c r="I12" s="17">
        <f t="shared" si="5"/>
        <v>31</v>
      </c>
      <c r="J12" s="24">
        <f t="shared" si="6"/>
        <v>0.77500000000000002</v>
      </c>
      <c r="K12" s="24">
        <f t="shared" si="7"/>
        <v>1</v>
      </c>
      <c r="L12" s="25" t="str">
        <f t="shared" si="8"/>
        <v>победитель</v>
      </c>
      <c r="M12" s="27" t="s">
        <v>34</v>
      </c>
    </row>
    <row r="13" spans="1:13" s="15" customFormat="1" ht="18.75" x14ac:dyDescent="0.3">
      <c r="A13" s="31">
        <v>5</v>
      </c>
      <c r="B13" s="42" t="s">
        <v>58</v>
      </c>
      <c r="C13" s="28" t="s">
        <v>64</v>
      </c>
      <c r="D13" s="28" t="s">
        <v>55</v>
      </c>
      <c r="E13" s="11" t="s">
        <v>42</v>
      </c>
      <c r="F13" s="17">
        <v>3</v>
      </c>
      <c r="G13" s="17">
        <v>10</v>
      </c>
      <c r="H13" s="17"/>
      <c r="I13" s="17">
        <f t="shared" si="5"/>
        <v>13</v>
      </c>
      <c r="J13" s="24">
        <f t="shared" si="6"/>
        <v>0.32500000000000001</v>
      </c>
      <c r="K13" s="24">
        <f t="shared" si="7"/>
        <v>0.41935483870967744</v>
      </c>
      <c r="L13" s="25" t="str">
        <f t="shared" si="8"/>
        <v>участник</v>
      </c>
      <c r="M13" s="27" t="s">
        <v>34</v>
      </c>
    </row>
    <row r="14" spans="1:13" ht="18.75" x14ac:dyDescent="0.3">
      <c r="A14" s="3"/>
      <c r="B14" s="1"/>
      <c r="C14" s="3"/>
      <c r="D14" s="6"/>
      <c r="E14" s="6"/>
      <c r="F14" s="34"/>
      <c r="G14" s="34"/>
      <c r="H14" s="34"/>
      <c r="I14" s="34"/>
      <c r="J14" s="34"/>
      <c r="K14" s="34"/>
      <c r="L14" s="34"/>
      <c r="M14" s="3"/>
    </row>
    <row r="15" spans="1:13" s="38" customFormat="1" ht="75" x14ac:dyDescent="0.2">
      <c r="A15" s="35" t="s">
        <v>3</v>
      </c>
      <c r="B15" s="36" t="s">
        <v>9</v>
      </c>
      <c r="C15" s="37" t="s">
        <v>10</v>
      </c>
      <c r="D15" s="37" t="s">
        <v>5</v>
      </c>
      <c r="E15" s="37" t="s">
        <v>6</v>
      </c>
      <c r="F15" s="40" t="s">
        <v>25</v>
      </c>
      <c r="G15" s="40" t="s">
        <v>27</v>
      </c>
      <c r="H15" s="41" t="s">
        <v>28</v>
      </c>
      <c r="I15" s="37" t="s">
        <v>14</v>
      </c>
      <c r="J15" s="37" t="s">
        <v>15</v>
      </c>
      <c r="K15" s="37" t="s">
        <v>16</v>
      </c>
      <c r="L15" s="37" t="s">
        <v>17</v>
      </c>
      <c r="M15" s="37" t="s">
        <v>11</v>
      </c>
    </row>
    <row r="16" spans="1:13" s="15" customFormat="1" ht="18.75" x14ac:dyDescent="0.3">
      <c r="A16" s="31">
        <v>1</v>
      </c>
      <c r="B16" s="43" t="s">
        <v>58</v>
      </c>
      <c r="C16" s="29" t="s">
        <v>35</v>
      </c>
      <c r="D16" s="28" t="s">
        <v>32</v>
      </c>
      <c r="E16" s="11" t="s">
        <v>38</v>
      </c>
      <c r="F16" s="17">
        <v>10</v>
      </c>
      <c r="G16" s="17">
        <v>20</v>
      </c>
      <c r="H16" s="17"/>
      <c r="I16" s="17">
        <f t="shared" ref="I16:I19" si="9">SUM(F16:H16)</f>
        <v>30</v>
      </c>
      <c r="J16" s="24">
        <f t="shared" ref="J16:J19" si="10">IF(I16="","",I16/$H$3)</f>
        <v>0.75</v>
      </c>
      <c r="K16" s="24">
        <f t="shared" ref="K16:K19" si="11">IF(I16="","",I16/$H$5)</f>
        <v>0.88235294117647056</v>
      </c>
      <c r="L16" s="25" t="str">
        <f t="shared" ref="L16:L19" si="12">IF(I16="","",IF($H$5=I16,$H$6,IF(J16&gt;=50%,"призер","участник")))</f>
        <v>призер</v>
      </c>
      <c r="M16" s="27" t="s">
        <v>34</v>
      </c>
    </row>
    <row r="17" spans="1:13" s="15" customFormat="1" ht="18.75" x14ac:dyDescent="0.3">
      <c r="A17" s="31">
        <v>2</v>
      </c>
      <c r="B17" s="43" t="s">
        <v>58</v>
      </c>
      <c r="C17" s="29" t="s">
        <v>36</v>
      </c>
      <c r="D17" s="28" t="s">
        <v>32</v>
      </c>
      <c r="E17" s="11" t="s">
        <v>38</v>
      </c>
      <c r="F17" s="17">
        <v>5</v>
      </c>
      <c r="G17" s="17">
        <v>10</v>
      </c>
      <c r="H17" s="17"/>
      <c r="I17" s="17">
        <f t="shared" si="9"/>
        <v>15</v>
      </c>
      <c r="J17" s="24">
        <f t="shared" si="10"/>
        <v>0.375</v>
      </c>
      <c r="K17" s="24">
        <f t="shared" si="11"/>
        <v>0.44117647058823528</v>
      </c>
      <c r="L17" s="25" t="str">
        <f t="shared" si="12"/>
        <v>участник</v>
      </c>
      <c r="M17" s="27" t="s">
        <v>34</v>
      </c>
    </row>
    <row r="18" spans="1:13" s="15" customFormat="1" ht="18.75" x14ac:dyDescent="0.3">
      <c r="A18" s="31">
        <v>3</v>
      </c>
      <c r="B18" s="43" t="s">
        <v>58</v>
      </c>
      <c r="C18" s="29" t="s">
        <v>37</v>
      </c>
      <c r="D18" s="28" t="s">
        <v>32</v>
      </c>
      <c r="E18" s="11" t="s">
        <v>39</v>
      </c>
      <c r="F18" s="17">
        <v>9</v>
      </c>
      <c r="G18" s="17">
        <v>25</v>
      </c>
      <c r="H18" s="17"/>
      <c r="I18" s="17">
        <f t="shared" si="9"/>
        <v>34</v>
      </c>
      <c r="J18" s="24">
        <f t="shared" si="10"/>
        <v>0.85</v>
      </c>
      <c r="K18" s="24">
        <f t="shared" si="11"/>
        <v>1</v>
      </c>
      <c r="L18" s="25" t="str">
        <f>IF(I18="","",IF($H$5=I18,$H$6,IF(J18&gt;=50%,"призер","участник")))</f>
        <v>победитель</v>
      </c>
      <c r="M18" s="27" t="s">
        <v>34</v>
      </c>
    </row>
    <row r="19" spans="1:13" s="15" customFormat="1" ht="18.75" x14ac:dyDescent="0.3">
      <c r="A19" s="31">
        <v>4</v>
      </c>
      <c r="B19" s="43" t="s">
        <v>58</v>
      </c>
      <c r="C19" s="29" t="s">
        <v>54</v>
      </c>
      <c r="D19" s="28" t="s">
        <v>32</v>
      </c>
      <c r="E19" s="11" t="s">
        <v>38</v>
      </c>
      <c r="F19" s="17">
        <v>5</v>
      </c>
      <c r="G19" s="17">
        <v>10</v>
      </c>
      <c r="H19" s="17"/>
      <c r="I19" s="17">
        <f t="shared" si="9"/>
        <v>15</v>
      </c>
      <c r="J19" s="24">
        <f t="shared" si="10"/>
        <v>0.375</v>
      </c>
      <c r="K19" s="24">
        <f t="shared" si="11"/>
        <v>0.44117647058823528</v>
      </c>
      <c r="L19" s="25" t="str">
        <f t="shared" si="12"/>
        <v>участник</v>
      </c>
      <c r="M19" s="27" t="s">
        <v>34</v>
      </c>
    </row>
    <row r="20" spans="1:13" ht="18.75" x14ac:dyDescent="0.3">
      <c r="A20" s="3"/>
      <c r="B20" s="1"/>
      <c r="C20" s="3"/>
      <c r="D20" s="3"/>
      <c r="E20" s="3"/>
      <c r="F20" s="32"/>
      <c r="G20" s="32"/>
      <c r="H20" s="32"/>
      <c r="I20" s="32"/>
      <c r="J20" s="32"/>
      <c r="K20" s="32"/>
      <c r="L20" s="32"/>
      <c r="M20" s="3"/>
    </row>
    <row r="21" spans="1:13" ht="75" x14ac:dyDescent="0.2">
      <c r="A21" s="8" t="s">
        <v>3</v>
      </c>
      <c r="B21" s="14" t="s">
        <v>9</v>
      </c>
      <c r="C21" s="33" t="s">
        <v>10</v>
      </c>
      <c r="D21" s="33" t="s">
        <v>5</v>
      </c>
      <c r="E21" s="33" t="s">
        <v>6</v>
      </c>
      <c r="F21" s="40" t="s">
        <v>25</v>
      </c>
      <c r="G21" s="40" t="s">
        <v>27</v>
      </c>
      <c r="H21" s="41" t="s">
        <v>28</v>
      </c>
      <c r="I21" s="33" t="s">
        <v>14</v>
      </c>
      <c r="J21" s="33" t="s">
        <v>15</v>
      </c>
      <c r="K21" s="33" t="s">
        <v>16</v>
      </c>
      <c r="L21" s="33" t="s">
        <v>17</v>
      </c>
      <c r="M21" s="33" t="s">
        <v>11</v>
      </c>
    </row>
    <row r="22" spans="1:13" s="15" customFormat="1" ht="18.75" x14ac:dyDescent="0.3">
      <c r="A22" s="31">
        <v>1</v>
      </c>
      <c r="B22" s="44" t="s">
        <v>58</v>
      </c>
      <c r="C22" s="29" t="s">
        <v>44</v>
      </c>
      <c r="D22" s="28" t="s">
        <v>40</v>
      </c>
      <c r="E22" s="11" t="s">
        <v>49</v>
      </c>
      <c r="F22" s="17">
        <v>9</v>
      </c>
      <c r="G22" s="17">
        <v>30</v>
      </c>
      <c r="H22" s="17"/>
      <c r="I22" s="17">
        <f t="shared" ref="I22" si="13">SUM(F22:H22)</f>
        <v>39</v>
      </c>
      <c r="J22" s="24">
        <f>IF(I22="","",I22/$I$3)</f>
        <v>0.97499999999999998</v>
      </c>
      <c r="K22" s="24">
        <f>IF(I22="","",I22/$I$5)</f>
        <v>1</v>
      </c>
      <c r="L22" s="25" t="str">
        <f>IF(I22="","",IF($I$5=I22,$I$6,IF(J22&gt;=50%,"призер","участник")))</f>
        <v>победитель</v>
      </c>
      <c r="M22" s="27" t="s">
        <v>34</v>
      </c>
    </row>
    <row r="23" spans="1:13" s="15" customFormat="1" ht="18.75" x14ac:dyDescent="0.3">
      <c r="A23" s="31">
        <v>2</v>
      </c>
      <c r="B23" s="44" t="s">
        <v>58</v>
      </c>
      <c r="C23" s="29" t="s">
        <v>45</v>
      </c>
      <c r="D23" s="28" t="s">
        <v>29</v>
      </c>
      <c r="E23" s="11" t="s">
        <v>50</v>
      </c>
      <c r="F23" s="17">
        <v>4</v>
      </c>
      <c r="G23" s="17">
        <v>10</v>
      </c>
      <c r="H23" s="17"/>
      <c r="I23" s="17">
        <f t="shared" ref="I23:I26" si="14">SUM(F23:H23)</f>
        <v>14</v>
      </c>
      <c r="J23" s="24">
        <f t="shared" ref="J23:J26" si="15">IF(I23="","",I23/$I$3)</f>
        <v>0.35</v>
      </c>
      <c r="K23" s="24">
        <f t="shared" ref="K23:K26" si="16">IF(I23="","",I23/$I$5)</f>
        <v>0.35897435897435898</v>
      </c>
      <c r="L23" s="25" t="str">
        <f t="shared" ref="L23:L26" si="17">IF(I23="","",IF($I$5=I23,$I$6,IF(J23&gt;=50%,"призер","участник")))</f>
        <v>участник</v>
      </c>
      <c r="M23" s="27" t="s">
        <v>34</v>
      </c>
    </row>
    <row r="24" spans="1:13" s="15" customFormat="1" ht="18.75" x14ac:dyDescent="0.3">
      <c r="A24" s="31">
        <v>3</v>
      </c>
      <c r="B24" s="44" t="s">
        <v>58</v>
      </c>
      <c r="C24" s="29" t="s">
        <v>46</v>
      </c>
      <c r="D24" s="28" t="s">
        <v>29</v>
      </c>
      <c r="E24" s="11" t="s">
        <v>50</v>
      </c>
      <c r="F24" s="17">
        <v>8</v>
      </c>
      <c r="G24" s="17">
        <v>30</v>
      </c>
      <c r="H24" s="17"/>
      <c r="I24" s="17">
        <f t="shared" si="14"/>
        <v>38</v>
      </c>
      <c r="J24" s="24">
        <f t="shared" si="15"/>
        <v>0.95</v>
      </c>
      <c r="K24" s="24">
        <f t="shared" si="16"/>
        <v>0.97435897435897434</v>
      </c>
      <c r="L24" s="25" t="str">
        <f t="shared" si="17"/>
        <v>призер</v>
      </c>
      <c r="M24" s="27" t="s">
        <v>34</v>
      </c>
    </row>
    <row r="25" spans="1:13" s="15" customFormat="1" ht="18.75" x14ac:dyDescent="0.3">
      <c r="A25" s="31">
        <v>4</v>
      </c>
      <c r="B25" s="44" t="s">
        <v>58</v>
      </c>
      <c r="C25" s="29" t="s">
        <v>47</v>
      </c>
      <c r="D25" s="28" t="s">
        <v>29</v>
      </c>
      <c r="E25" s="11" t="s">
        <v>51</v>
      </c>
      <c r="F25" s="17">
        <v>4</v>
      </c>
      <c r="G25" s="17">
        <v>10</v>
      </c>
      <c r="H25" s="17"/>
      <c r="I25" s="17">
        <f t="shared" si="14"/>
        <v>14</v>
      </c>
      <c r="J25" s="24">
        <f t="shared" si="15"/>
        <v>0.35</v>
      </c>
      <c r="K25" s="24">
        <f t="shared" si="16"/>
        <v>0.35897435897435898</v>
      </c>
      <c r="L25" s="25" t="str">
        <f t="shared" si="17"/>
        <v>участник</v>
      </c>
      <c r="M25" s="27" t="s">
        <v>34</v>
      </c>
    </row>
    <row r="26" spans="1:13" s="15" customFormat="1" ht="18.75" x14ac:dyDescent="0.3">
      <c r="A26" s="31">
        <v>5</v>
      </c>
      <c r="B26" s="44" t="s">
        <v>58</v>
      </c>
      <c r="C26" s="29" t="s">
        <v>48</v>
      </c>
      <c r="D26" s="28" t="s">
        <v>29</v>
      </c>
      <c r="E26" s="11" t="s">
        <v>51</v>
      </c>
      <c r="F26" s="17">
        <v>5</v>
      </c>
      <c r="G26" s="17">
        <v>30</v>
      </c>
      <c r="H26" s="17"/>
      <c r="I26" s="17">
        <f t="shared" si="14"/>
        <v>35</v>
      </c>
      <c r="J26" s="24">
        <f t="shared" si="15"/>
        <v>0.875</v>
      </c>
      <c r="K26" s="24">
        <f t="shared" si="16"/>
        <v>0.89743589743589747</v>
      </c>
      <c r="L26" s="25" t="str">
        <f t="shared" si="17"/>
        <v>призер</v>
      </c>
      <c r="M26" s="27" t="s">
        <v>34</v>
      </c>
    </row>
    <row r="27" spans="1:13" ht="18.75" x14ac:dyDescent="0.3">
      <c r="A27" s="3"/>
      <c r="B27" s="1"/>
      <c r="C27" s="3"/>
      <c r="D27" s="3"/>
      <c r="E27" s="3"/>
      <c r="F27" s="32"/>
      <c r="G27" s="32"/>
      <c r="H27" s="32"/>
      <c r="I27" s="32"/>
      <c r="J27" s="32"/>
      <c r="K27" s="32"/>
      <c r="L27" s="32"/>
      <c r="M27" s="3"/>
    </row>
    <row r="28" spans="1:13" ht="75" x14ac:dyDescent="0.2">
      <c r="A28" s="8" t="s">
        <v>3</v>
      </c>
      <c r="B28" s="14" t="s">
        <v>9</v>
      </c>
      <c r="C28" s="33" t="s">
        <v>10</v>
      </c>
      <c r="D28" s="33" t="s">
        <v>5</v>
      </c>
      <c r="E28" s="33" t="s">
        <v>6</v>
      </c>
      <c r="F28" s="40" t="s">
        <v>25</v>
      </c>
      <c r="G28" s="40" t="s">
        <v>27</v>
      </c>
      <c r="H28" s="41" t="s">
        <v>28</v>
      </c>
      <c r="I28" s="33" t="s">
        <v>14</v>
      </c>
      <c r="J28" s="33" t="s">
        <v>15</v>
      </c>
      <c r="K28" s="33" t="s">
        <v>16</v>
      </c>
      <c r="L28" s="33" t="s">
        <v>17</v>
      </c>
      <c r="M28" s="33" t="s">
        <v>11</v>
      </c>
    </row>
    <row r="29" spans="1:13" s="15" customFormat="1" ht="18.75" x14ac:dyDescent="0.3">
      <c r="A29" s="31">
        <v>1</v>
      </c>
      <c r="B29" s="45" t="s">
        <v>58</v>
      </c>
      <c r="C29" s="28" t="s">
        <v>53</v>
      </c>
      <c r="D29" s="28" t="s">
        <v>40</v>
      </c>
      <c r="E29" s="11">
        <v>10</v>
      </c>
      <c r="F29" s="17">
        <v>4</v>
      </c>
      <c r="G29" s="17">
        <v>10</v>
      </c>
      <c r="H29" s="17"/>
      <c r="I29" s="17">
        <f t="shared" ref="I29:I30" si="18">SUM(F29:H29)</f>
        <v>14</v>
      </c>
      <c r="J29" s="24">
        <f t="shared" ref="J29:J30" si="19">IF(I29="","",I29/$J$3)</f>
        <v>0.35</v>
      </c>
      <c r="K29" s="24">
        <f t="shared" ref="K29:K30" si="20">IF(I29="","",I29/$J$5)</f>
        <v>0.93333333333333335</v>
      </c>
      <c r="L29" s="25" t="str">
        <f t="shared" ref="L29:L30" si="21">IF(I29="","",IF($J$5=I29,$J$6,IF(J29&gt;=50%,"призер","участник")))</f>
        <v>участник</v>
      </c>
      <c r="M29" s="27" t="s">
        <v>34</v>
      </c>
    </row>
    <row r="30" spans="1:13" s="15" customFormat="1" ht="18.75" x14ac:dyDescent="0.3">
      <c r="A30" s="31">
        <v>2</v>
      </c>
      <c r="B30" s="45" t="s">
        <v>58</v>
      </c>
      <c r="C30" s="29" t="s">
        <v>52</v>
      </c>
      <c r="D30" s="28" t="s">
        <v>29</v>
      </c>
      <c r="E30" s="11">
        <v>10</v>
      </c>
      <c r="F30" s="17">
        <v>3</v>
      </c>
      <c r="G30" s="17">
        <v>10</v>
      </c>
      <c r="H30" s="17"/>
      <c r="I30" s="17">
        <f t="shared" si="18"/>
        <v>13</v>
      </c>
      <c r="J30" s="24">
        <f t="shared" si="19"/>
        <v>0.32500000000000001</v>
      </c>
      <c r="K30" s="24">
        <f t="shared" si="20"/>
        <v>0.8666666666666667</v>
      </c>
      <c r="L30" s="25" t="str">
        <f t="shared" si="21"/>
        <v>участник</v>
      </c>
      <c r="M30" s="27" t="s">
        <v>34</v>
      </c>
    </row>
    <row r="31" spans="1:13" ht="18.75" x14ac:dyDescent="0.3">
      <c r="A31" s="3"/>
      <c r="B31" s="1"/>
      <c r="C31" s="3"/>
      <c r="D31" s="3"/>
      <c r="E31" s="3"/>
      <c r="F31" s="32"/>
      <c r="G31" s="32"/>
      <c r="H31" s="32"/>
      <c r="I31" s="32"/>
      <c r="J31" s="32"/>
      <c r="K31" s="32"/>
      <c r="L31" s="32"/>
      <c r="M31" s="3"/>
    </row>
    <row r="32" spans="1:13" ht="75" x14ac:dyDescent="0.2">
      <c r="A32" s="8" t="s">
        <v>3</v>
      </c>
      <c r="B32" s="14" t="s">
        <v>9</v>
      </c>
      <c r="C32" s="33" t="s">
        <v>10</v>
      </c>
      <c r="D32" s="33" t="s">
        <v>5</v>
      </c>
      <c r="E32" s="33" t="s">
        <v>6</v>
      </c>
      <c r="F32" s="40" t="s">
        <v>25</v>
      </c>
      <c r="G32" s="40" t="s">
        <v>27</v>
      </c>
      <c r="H32" s="41" t="s">
        <v>28</v>
      </c>
      <c r="I32" s="33" t="s">
        <v>14</v>
      </c>
      <c r="J32" s="33" t="s">
        <v>15</v>
      </c>
      <c r="K32" s="33" t="s">
        <v>16</v>
      </c>
      <c r="L32" s="33" t="s">
        <v>17</v>
      </c>
      <c r="M32" s="33" t="s">
        <v>11</v>
      </c>
    </row>
    <row r="33" spans="1:13" s="15" customFormat="1" ht="18.75" x14ac:dyDescent="0.3">
      <c r="A33" s="16">
        <v>1</v>
      </c>
      <c r="B33" s="26"/>
      <c r="C33" s="13"/>
      <c r="D33" s="13"/>
      <c r="E33" s="11">
        <v>11</v>
      </c>
      <c r="F33" s="17"/>
      <c r="G33" s="17"/>
      <c r="H33" s="17"/>
      <c r="I33" s="17">
        <f>SUM(F33:H33)</f>
        <v>0</v>
      </c>
      <c r="J33" s="24">
        <f>IF(I33="","",I33/$K$3)</f>
        <v>0</v>
      </c>
      <c r="K33" s="24">
        <f>IF(I33="","",I33/$K$5)</f>
        <v>0</v>
      </c>
      <c r="L33" s="25" t="str">
        <f>IF(I33="","",IF($K$5=I33,$K$6,IF(J33&gt;=50%,"призер","участник")))</f>
        <v>участник</v>
      </c>
      <c r="M33" s="13"/>
    </row>
    <row r="34" spans="1:13" s="15" customFormat="1" ht="18.75" x14ac:dyDescent="0.2">
      <c r="A34" s="16">
        <v>2</v>
      </c>
      <c r="B34" s="30"/>
      <c r="C34" s="28"/>
      <c r="D34" s="28"/>
      <c r="E34" s="11">
        <v>11</v>
      </c>
      <c r="F34" s="17"/>
      <c r="G34" s="17"/>
      <c r="H34" s="17"/>
      <c r="I34" s="17">
        <f t="shared" ref="I34:I35" si="22">SUM(F34:H34)</f>
        <v>0</v>
      </c>
      <c r="J34" s="24">
        <f t="shared" ref="J34:J35" si="23">IF(I34="","",I34/$K$3)</f>
        <v>0</v>
      </c>
      <c r="K34" s="24">
        <f t="shared" ref="K34:K35" si="24">IF(I34="","",I34/$K$5)</f>
        <v>0</v>
      </c>
      <c r="L34" s="25" t="str">
        <f t="shared" ref="L34:L35" si="25">IF(I34="","",IF($K$5=I34,$K$6,IF(J34&gt;=50%,"призер","участник")))</f>
        <v>участник</v>
      </c>
      <c r="M34" s="28"/>
    </row>
    <row r="35" spans="1:13" s="15" customFormat="1" ht="18.75" x14ac:dyDescent="0.3">
      <c r="A35" s="16">
        <v>3</v>
      </c>
      <c r="B35" s="30"/>
      <c r="C35" s="12"/>
      <c r="D35" s="28"/>
      <c r="E35" s="11">
        <v>11</v>
      </c>
      <c r="F35" s="17"/>
      <c r="G35" s="17"/>
      <c r="H35" s="17"/>
      <c r="I35" s="17">
        <f t="shared" si="22"/>
        <v>0</v>
      </c>
      <c r="J35" s="24">
        <f t="shared" si="23"/>
        <v>0</v>
      </c>
      <c r="K35" s="24">
        <f t="shared" si="24"/>
        <v>0</v>
      </c>
      <c r="L35" s="25" t="str">
        <f t="shared" si="25"/>
        <v>участник</v>
      </c>
      <c r="M35" s="27"/>
    </row>
    <row r="39" spans="1:13" x14ac:dyDescent="0.2">
      <c r="A39" t="s">
        <v>59</v>
      </c>
    </row>
    <row r="41" spans="1:13" x14ac:dyDescent="0.2">
      <c r="A41" t="s">
        <v>62</v>
      </c>
    </row>
    <row r="42" spans="1:13" x14ac:dyDescent="0.2">
      <c r="A42" t="s">
        <v>60</v>
      </c>
    </row>
    <row r="43" spans="1:13" x14ac:dyDescent="0.2">
      <c r="A43" t="s">
        <v>61</v>
      </c>
    </row>
  </sheetData>
  <protectedRanges>
    <protectedRange sqref="J9:J13 J16:J19 J22:J26 J33:J35 J29:J30" name="Диапазон1_3_1"/>
    <protectedRange sqref="K9:K13 K16:K19 K22:K26 K33:K35 K29:K30" name="Диапазон1_1_1_1"/>
    <protectedRange sqref="L9:L13 L16:L19 L22:L26 L33:L35 L29:L30" name="Диапазон1_2_1_1_1"/>
  </protectedRanges>
  <mergeCells count="1">
    <mergeCell ref="B1:L1"/>
  </mergeCells>
  <conditionalFormatting sqref="G3:K3">
    <cfRule type="expression" dxfId="0" priority="5" stopIfTrue="1">
      <formula>ISBLANK(G3)</formula>
    </cfRule>
  </conditionalFormatting>
  <dataValidations count="1">
    <dataValidation allowBlank="1" showInputMessage="1" showErrorMessage="1" sqref="C35 B28:C28 B32:C32 B21:C21 B8:C8 A2:A7 G3:K3 C2:C7 B15:C15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ЛИНИЯ - (7-11 кл)</vt:lpstr>
      <vt:lpstr>Лист1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2018-09-21T10:08:08Z</cp:lastPrinted>
  <dcterms:created xsi:type="dcterms:W3CDTF">2007-11-07T20:16:05Z</dcterms:created>
  <dcterms:modified xsi:type="dcterms:W3CDTF">2025-10-15T12:39:11Z</dcterms:modified>
</cp:coreProperties>
</file>